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sal\Desktop\ALCALDIA CIÉNAGA\Alcaldia 2018\TRANSPARENCIA\"/>
    </mc:Choice>
  </mc:AlternateContent>
  <bookViews>
    <workbookView xWindow="0" yWindow="0" windowWidth="20490" windowHeight="7620"/>
  </bookViews>
  <sheets>
    <sheet name="COMPARATIVO GASTOS" sheetId="5" r:id="rId1"/>
  </sheets>
  <calcPr calcId="162913"/>
</workbook>
</file>

<file path=xl/calcChain.xml><?xml version="1.0" encoding="utf-8"?>
<calcChain xmlns="http://schemas.openxmlformats.org/spreadsheetml/2006/main">
  <c r="L18" i="5" l="1"/>
  <c r="K18" i="5"/>
  <c r="L17" i="5"/>
  <c r="K17" i="5"/>
  <c r="L16" i="5"/>
  <c r="K16" i="5"/>
  <c r="L15" i="5"/>
  <c r="K15" i="5"/>
  <c r="L14" i="5"/>
  <c r="K14" i="5"/>
  <c r="L13" i="5"/>
  <c r="K13" i="5"/>
  <c r="L12" i="5"/>
  <c r="K12" i="5"/>
  <c r="E18" i="5"/>
  <c r="E17" i="5"/>
  <c r="E16" i="5"/>
  <c r="E15" i="5"/>
  <c r="E14" i="5"/>
  <c r="E13" i="5"/>
  <c r="E12" i="5"/>
  <c r="I18" i="5"/>
  <c r="I17" i="5"/>
  <c r="I16" i="5"/>
  <c r="I15" i="5"/>
  <c r="I14" i="5"/>
  <c r="I13" i="5"/>
  <c r="I12" i="5"/>
  <c r="E19" i="5"/>
  <c r="B6" i="5" l="1"/>
  <c r="B5" i="5"/>
  <c r="I44" i="5" l="1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1" i="5"/>
  <c r="I10" i="5"/>
  <c r="I9" i="5"/>
  <c r="I8" i="5"/>
  <c r="I7" i="5"/>
  <c r="I6" i="5"/>
  <c r="I5" i="5"/>
  <c r="I4" i="5"/>
  <c r="I3" i="5"/>
  <c r="E4" i="5"/>
  <c r="E5" i="5"/>
  <c r="E6" i="5"/>
  <c r="E7" i="5"/>
  <c r="E8" i="5"/>
  <c r="E9" i="5"/>
  <c r="E10" i="5"/>
  <c r="E11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3" i="5"/>
  <c r="K4" i="5" l="1"/>
  <c r="L4" i="5"/>
  <c r="K5" i="5"/>
  <c r="L5" i="5"/>
  <c r="K6" i="5"/>
  <c r="L6" i="5"/>
  <c r="K7" i="5"/>
  <c r="L7" i="5"/>
  <c r="K8" i="5"/>
  <c r="L8" i="5"/>
  <c r="K9" i="5"/>
  <c r="L9" i="5"/>
  <c r="K10" i="5"/>
  <c r="L10" i="5"/>
  <c r="K11" i="5"/>
  <c r="L11" i="5"/>
  <c r="K21" i="5"/>
  <c r="L21" i="5"/>
  <c r="K22" i="5"/>
  <c r="L22" i="5"/>
  <c r="K23" i="5"/>
  <c r="L23" i="5"/>
  <c r="K24" i="5"/>
  <c r="L24" i="5"/>
  <c r="K25" i="5"/>
  <c r="L25" i="5"/>
  <c r="K26" i="5"/>
  <c r="L26" i="5"/>
  <c r="K27" i="5"/>
  <c r="L27" i="5"/>
  <c r="K28" i="5"/>
  <c r="L28" i="5"/>
  <c r="K29" i="5"/>
  <c r="L29" i="5"/>
  <c r="K30" i="5"/>
  <c r="L30" i="5"/>
  <c r="K32" i="5"/>
  <c r="L32" i="5"/>
  <c r="K33" i="5"/>
  <c r="L33" i="5"/>
  <c r="K34" i="5"/>
  <c r="L34" i="5"/>
  <c r="K35" i="5"/>
  <c r="K36" i="5"/>
  <c r="K37" i="5"/>
  <c r="L37" i="5"/>
  <c r="K38" i="5"/>
  <c r="L38" i="5"/>
  <c r="K39" i="5"/>
  <c r="L39" i="5"/>
  <c r="K40" i="5"/>
  <c r="L40" i="5"/>
  <c r="K41" i="5"/>
  <c r="L41" i="5"/>
  <c r="K42" i="5"/>
  <c r="L42" i="5"/>
  <c r="K43" i="5"/>
  <c r="L43" i="5"/>
  <c r="K44" i="5"/>
  <c r="L44" i="5"/>
  <c r="L3" i="5"/>
  <c r="K3" i="5"/>
</calcChain>
</file>

<file path=xl/sharedStrings.xml><?xml version="1.0" encoding="utf-8"?>
<sst xmlns="http://schemas.openxmlformats.org/spreadsheetml/2006/main" count="94" uniqueCount="89">
  <si>
    <t>Código Capitulo</t>
  </si>
  <si>
    <t>Descripción Capitulo</t>
  </si>
  <si>
    <t>A.</t>
  </si>
  <si>
    <t>GASTOS DE FUNCIONAMIENTO</t>
  </si>
  <si>
    <t>A.1.</t>
  </si>
  <si>
    <t>GASTOS DE PERSONAL</t>
  </si>
  <si>
    <t>A.1.1.</t>
  </si>
  <si>
    <t>A.1.2.</t>
  </si>
  <si>
    <t>A.1.3.</t>
  </si>
  <si>
    <t>Contribuciones  Inherentes a la Nómina</t>
  </si>
  <si>
    <t>A.2.</t>
  </si>
  <si>
    <t>GASTOS GENERALES</t>
  </si>
  <si>
    <t>A.2.1.</t>
  </si>
  <si>
    <t>Adquisicion de Bienes</t>
  </si>
  <si>
    <t>A.2.2.</t>
  </si>
  <si>
    <t>Adquisicion de Servicios</t>
  </si>
  <si>
    <t>A.3.</t>
  </si>
  <si>
    <t>TRANSFERENCIAS CORRIENTES</t>
  </si>
  <si>
    <t>A.4.</t>
  </si>
  <si>
    <t>PAGO DÉFICIT DE FUNCIONAMIENTO</t>
  </si>
  <si>
    <t>A.4.1.</t>
  </si>
  <si>
    <t>Causado con Posterioridad al 31 de Diciembre de 2.000</t>
  </si>
  <si>
    <t>B.</t>
  </si>
  <si>
    <t>SERVICIO DE LA DEUDA</t>
  </si>
  <si>
    <t>B.1.</t>
  </si>
  <si>
    <t>Servicio de la Deuda</t>
  </si>
  <si>
    <t>B.1.1.</t>
  </si>
  <si>
    <t>Amortizaciones</t>
  </si>
  <si>
    <t>B.1.2.</t>
  </si>
  <si>
    <t>Intereses</t>
  </si>
  <si>
    <t>C</t>
  </si>
  <si>
    <t>GASTOS DE INVERSION</t>
  </si>
  <si>
    <t>C.A.1.</t>
  </si>
  <si>
    <t>SECTOR EDUCACION</t>
  </si>
  <si>
    <t>C.A.2.</t>
  </si>
  <si>
    <t>SECTOR SALUD</t>
  </si>
  <si>
    <t>C.A.3.</t>
  </si>
  <si>
    <t>SECTOR AGUA POTABLE Y SANEAMIENTO BASICO</t>
  </si>
  <si>
    <t>C.A.4.</t>
  </si>
  <si>
    <t>SECTOR DEPORTE Y RECREACIÓN</t>
  </si>
  <si>
    <t>C.A.5.</t>
  </si>
  <si>
    <t>SECTOR CULTURA</t>
  </si>
  <si>
    <t>C.A.6</t>
  </si>
  <si>
    <t>SECTOR SERVICIOS PÚBLICOS DIFERENTES A ACUEDUCTO ALCANTARILLADO Y ASEO (SIN INCLUIR PROYECTOS DE VIVIENDA DE INTERÉS SOCIAL)</t>
  </si>
  <si>
    <t>C.A.7.</t>
  </si>
  <si>
    <t>SECTOR VIVIENDA</t>
  </si>
  <si>
    <t>C.A.8</t>
  </si>
  <si>
    <t>SECTOR AGROPECUARIO</t>
  </si>
  <si>
    <t>C.A.9</t>
  </si>
  <si>
    <t>SECTOR TRANSPORTE</t>
  </si>
  <si>
    <t>C.A.10</t>
  </si>
  <si>
    <t>SECTOR AMBIENTAL</t>
  </si>
  <si>
    <t>C.A.11</t>
  </si>
  <si>
    <t>SECTOR CENTROS DE RECLUSIÓN</t>
  </si>
  <si>
    <t>C.A.12</t>
  </si>
  <si>
    <t>SECTOR PREVENCIÓN Y ATENCIÓN DE DESASTRES</t>
  </si>
  <si>
    <t>C.A.13</t>
  </si>
  <si>
    <t>SECTOR PROMOCIÓN DEL DESARROLLO</t>
  </si>
  <si>
    <t>C.A.14</t>
  </si>
  <si>
    <t>SECTOR ATENCIÓN A GRUPOS VULNERABLES - PROMOCIÓN SOCIAL</t>
  </si>
  <si>
    <t>C.A.15</t>
  </si>
  <si>
    <t xml:space="preserve">EQUIPAMIENTO </t>
  </si>
  <si>
    <t>C.A.16</t>
  </si>
  <si>
    <t>SECTOR DESARROLLO COMUNITARIO</t>
  </si>
  <si>
    <t>C.A.17</t>
  </si>
  <si>
    <t>SECTOR FORTALECIMIENTO INSTITUCIONAL</t>
  </si>
  <si>
    <t>C.A.18</t>
  </si>
  <si>
    <t>SECTOR JUSTICIA</t>
  </si>
  <si>
    <t>TOTALES</t>
  </si>
  <si>
    <t>% EJE</t>
  </si>
  <si>
    <t>VIGENCIA 2017</t>
  </si>
  <si>
    <t>VIGENCIA 2016</t>
  </si>
  <si>
    <t>% INCREMENTO / DISMINUCIÓN</t>
  </si>
  <si>
    <t>Presupuesto Definitivo</t>
  </si>
  <si>
    <t>Ejecutado</t>
  </si>
  <si>
    <t>Mesadas pensionales</t>
  </si>
  <si>
    <t>Auxilio Mortuorio Pensionados</t>
  </si>
  <si>
    <t>Federacion de Municipios</t>
  </si>
  <si>
    <t>Sobretasa Ambiental-CorporaciOn AutOnoma Regional del Magdalena.</t>
  </si>
  <si>
    <t>Sobretasa Bomberil</t>
  </si>
  <si>
    <t>Concejo  Municipal</t>
  </si>
  <si>
    <t>Personeria  Municipal</t>
  </si>
  <si>
    <t>A.3.1.1.</t>
  </si>
  <si>
    <t>A.3.1.2.</t>
  </si>
  <si>
    <t>A.3.1.3.</t>
  </si>
  <si>
    <t>A.3.1.4.</t>
  </si>
  <si>
    <t>A.3.1.5.</t>
  </si>
  <si>
    <t>A.3.1.6.</t>
  </si>
  <si>
    <t>A.3.1.7.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</si>
</sst>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>
    <font>
      <sz val="11"/>
      <color indexed="8"/>
      <name val="Calibri"/>
      <family val="2"/>
      <scheme val="minor"/>
    </font>
    <font>
      <b/>
      <sz val="12"/>
      <name val="Sans Serif"/>
    </font>
    <font>
      <b/>
      <sz val="10"/>
      <name val="Sans Serif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8">
    <xf numFmtId="0" fontId="0" fillId="0" borderId="0" xfId="0"/>
    <xf numFmtId="0" fontId="2" fillId="3" borderId="0" xfId="0" applyFont="1" applyFill="1" applyAlignment="1">
      <alignment vertical="top"/>
    </xf>
    <xf numFmtId="0" fontId="2" fillId="5" borderId="0" xfId="0" applyFont="1" applyFill="1" applyAlignment="1">
      <alignment vertical="top"/>
    </xf>
    <xf numFmtId="0" fontId="2" fillId="6" borderId="0" xfId="0" applyFont="1" applyFill="1" applyAlignment="1">
      <alignment vertical="top"/>
    </xf>
    <xf numFmtId="4" fontId="0" fillId="4" borderId="2" xfId="0" applyNumberFormat="1" applyFill="1" applyBorder="1"/>
    <xf numFmtId="0" fontId="0" fillId="0" borderId="0" xfId="0" applyFill="1"/>
    <xf numFmtId="0" fontId="0" fillId="0" borderId="0" xfId="0"/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10" fontId="0" fillId="0" borderId="0" xfId="1" applyNumberFormat="1" applyFont="1" applyFill="1"/>
    <xf numFmtId="4" fontId="2" fillId="5" borderId="3" xfId="0" applyNumberFormat="1" applyFont="1" applyFill="1" applyBorder="1" applyAlignment="1">
      <alignment vertical="top"/>
    </xf>
    <xf numFmtId="4" fontId="2" fillId="5" borderId="0" xfId="0" applyNumberFormat="1" applyFont="1" applyFill="1" applyBorder="1" applyAlignment="1">
      <alignment vertical="top"/>
    </xf>
    <xf numFmtId="164" fontId="2" fillId="5" borderId="4" xfId="1" applyNumberFormat="1" applyFont="1" applyFill="1" applyBorder="1" applyAlignment="1">
      <alignment vertical="top"/>
    </xf>
    <xf numFmtId="4" fontId="2" fillId="6" borderId="3" xfId="0" applyNumberFormat="1" applyFont="1" applyFill="1" applyBorder="1" applyAlignment="1">
      <alignment vertical="top"/>
    </xf>
    <xf numFmtId="4" fontId="2" fillId="6" borderId="0" xfId="0" applyNumberFormat="1" applyFont="1" applyFill="1" applyBorder="1" applyAlignment="1">
      <alignment vertical="top"/>
    </xf>
    <xf numFmtId="164" fontId="2" fillId="6" borderId="4" xfId="1" applyNumberFormat="1" applyFont="1" applyFill="1" applyBorder="1" applyAlignment="1">
      <alignment vertical="top"/>
    </xf>
    <xf numFmtId="4" fontId="2" fillId="3" borderId="3" xfId="0" applyNumberFormat="1" applyFont="1" applyFill="1" applyBorder="1" applyAlignment="1">
      <alignment vertical="top"/>
    </xf>
    <xf numFmtId="4" fontId="2" fillId="3" borderId="0" xfId="0" applyNumberFormat="1" applyFont="1" applyFill="1" applyBorder="1" applyAlignment="1">
      <alignment vertical="top"/>
    </xf>
    <xf numFmtId="164" fontId="2" fillId="3" borderId="4" xfId="1" applyNumberFormat="1" applyFont="1" applyFill="1" applyBorder="1" applyAlignment="1">
      <alignment vertical="top"/>
    </xf>
    <xf numFmtId="4" fontId="3" fillId="4" borderId="1" xfId="0" applyNumberFormat="1" applyFont="1" applyFill="1" applyBorder="1"/>
    <xf numFmtId="164" fontId="0" fillId="4" borderId="5" xfId="1" applyNumberFormat="1" applyFont="1" applyFill="1" applyBorder="1"/>
    <xf numFmtId="10" fontId="2" fillId="5" borderId="3" xfId="1" applyNumberFormat="1" applyFont="1" applyFill="1" applyBorder="1" applyAlignment="1">
      <alignment vertical="top"/>
    </xf>
    <xf numFmtId="10" fontId="2" fillId="5" borderId="4" xfId="1" applyNumberFormat="1" applyFont="1" applyFill="1" applyBorder="1" applyAlignment="1">
      <alignment vertical="top"/>
    </xf>
    <xf numFmtId="10" fontId="2" fillId="6" borderId="3" xfId="1" applyNumberFormat="1" applyFont="1" applyFill="1" applyBorder="1" applyAlignment="1">
      <alignment vertical="top"/>
    </xf>
    <xf numFmtId="10" fontId="2" fillId="6" borderId="4" xfId="1" applyNumberFormat="1" applyFont="1" applyFill="1" applyBorder="1" applyAlignment="1">
      <alignment vertical="top"/>
    </xf>
    <xf numFmtId="10" fontId="2" fillId="3" borderId="3" xfId="1" applyNumberFormat="1" applyFont="1" applyFill="1" applyBorder="1" applyAlignment="1">
      <alignment vertical="top"/>
    </xf>
    <xf numFmtId="10" fontId="2" fillId="3" borderId="4" xfId="1" applyNumberFormat="1" applyFont="1" applyFill="1" applyBorder="1" applyAlignment="1">
      <alignment vertical="top"/>
    </xf>
    <xf numFmtId="10" fontId="3" fillId="4" borderId="1" xfId="1" applyNumberFormat="1" applyFont="1" applyFill="1" applyBorder="1"/>
    <xf numFmtId="10" fontId="0" fillId="4" borderId="5" xfId="1" applyNumberFormat="1" applyFont="1" applyFill="1" applyBorder="1"/>
    <xf numFmtId="0" fontId="3" fillId="0" borderId="0" xfId="0" applyFont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44"/>
  <sheetViews>
    <sheetView tabSelected="1" topLeftCell="C10" zoomScaleNormal="100" workbookViewId="0">
      <selection activeCell="L12" sqref="L12"/>
    </sheetView>
  </sheetViews>
  <sheetFormatPr baseColWidth="10" defaultRowHeight="15"/>
  <cols>
    <col min="1" max="1" width="17.7109375" style="6" customWidth="1"/>
    <col min="2" max="2" width="75" style="6" customWidth="1"/>
    <col min="3" max="3" width="24.28515625" style="6" customWidth="1"/>
    <col min="4" max="4" width="18" style="6" customWidth="1"/>
    <col min="5" max="5" width="7" customWidth="1"/>
    <col min="6" max="6" width="4" style="6" customWidth="1"/>
    <col min="7" max="7" width="24.28515625" style="6" customWidth="1"/>
    <col min="8" max="8" width="18" style="6" customWidth="1"/>
    <col min="9" max="9" width="7" style="5" customWidth="1"/>
    <col min="10" max="10" width="4" customWidth="1"/>
    <col min="11" max="11" width="24.28515625" style="5" customWidth="1"/>
    <col min="12" max="12" width="18" style="5" customWidth="1"/>
    <col min="13" max="16384" width="11.42578125" style="5"/>
  </cols>
  <sheetData>
    <row r="1" spans="1:13" ht="15.75" thickBot="1">
      <c r="C1" s="35" t="s">
        <v>70</v>
      </c>
      <c r="D1" s="36"/>
      <c r="E1" s="37"/>
      <c r="G1" s="35" t="s">
        <v>71</v>
      </c>
      <c r="H1" s="36"/>
      <c r="I1" s="37"/>
      <c r="J1" s="6"/>
      <c r="K1" s="35" t="s">
        <v>72</v>
      </c>
      <c r="L1" s="37"/>
      <c r="M1" s="29"/>
    </row>
    <row r="2" spans="1:13" s="6" customFormat="1" ht="32.25" thickBot="1">
      <c r="A2" s="31" t="s">
        <v>0</v>
      </c>
      <c r="B2" s="34" t="s">
        <v>1</v>
      </c>
      <c r="C2" s="31" t="s">
        <v>73</v>
      </c>
      <c r="D2" s="32" t="s">
        <v>74</v>
      </c>
      <c r="E2" s="33" t="s">
        <v>69</v>
      </c>
      <c r="G2" s="31" t="s">
        <v>73</v>
      </c>
      <c r="H2" s="32" t="s">
        <v>74</v>
      </c>
      <c r="I2" s="33" t="s">
        <v>69</v>
      </c>
      <c r="J2"/>
      <c r="K2" s="31" t="s">
        <v>73</v>
      </c>
      <c r="L2" s="33" t="s">
        <v>74</v>
      </c>
      <c r="M2" s="30"/>
    </row>
    <row r="3" spans="1:13">
      <c r="A3" s="2" t="s">
        <v>2</v>
      </c>
      <c r="B3" s="2" t="s">
        <v>3</v>
      </c>
      <c r="C3" s="10">
        <v>12911302463.6</v>
      </c>
      <c r="D3" s="11">
        <v>12617275494.809999</v>
      </c>
      <c r="E3" s="12">
        <f t="shared" ref="E3:E44" si="0">IFERROR(D3/C3,0)</f>
        <v>0.97722716436866597</v>
      </c>
      <c r="G3" s="10">
        <v>12158004739.629999</v>
      </c>
      <c r="H3" s="11">
        <v>11867586551.309999</v>
      </c>
      <c r="I3" s="12">
        <f>IFERROR(H3/G3,0)</f>
        <v>0.97611300583118232</v>
      </c>
      <c r="K3" s="21">
        <f t="shared" ref="K3:K11" si="1">(C3-G3)/G3</f>
        <v>6.1958992458241637E-2</v>
      </c>
      <c r="L3" s="22">
        <f t="shared" ref="L3:L11" si="2">(D3-H3)/H3</f>
        <v>6.317113764106029E-2</v>
      </c>
    </row>
    <row r="4" spans="1:13">
      <c r="A4" s="3" t="s">
        <v>4</v>
      </c>
      <c r="B4" s="3" t="s">
        <v>5</v>
      </c>
      <c r="C4" s="13">
        <v>8304191540.8000002</v>
      </c>
      <c r="D4" s="14">
        <v>8243309927.8100004</v>
      </c>
      <c r="E4" s="15">
        <f t="shared" si="0"/>
        <v>0.99266856831385963</v>
      </c>
      <c r="G4" s="13">
        <v>7948218387.5100002</v>
      </c>
      <c r="H4" s="14">
        <v>7739369050.3400002</v>
      </c>
      <c r="I4" s="15">
        <f t="shared" ref="I4:I44" si="3">IFERROR(H4/G4,0)</f>
        <v>0.97372375455885929</v>
      </c>
      <c r="K4" s="23">
        <f t="shared" si="1"/>
        <v>4.4786534029988882E-2</v>
      </c>
      <c r="L4" s="24">
        <f t="shared" si="2"/>
        <v>6.5113948461711035E-2</v>
      </c>
    </row>
    <row r="5" spans="1:13">
      <c r="A5" s="1" t="s">
        <v>6</v>
      </c>
      <c r="B5" s="1" t="str">
        <f>LOWER("SERVICIOS PERSONALES ASOCIADOS A LA NOMINA")</f>
        <v>servicios personales asociados a la nomina</v>
      </c>
      <c r="C5" s="16">
        <v>3108270710.9899998</v>
      </c>
      <c r="D5" s="17">
        <v>3086557129</v>
      </c>
      <c r="E5" s="18">
        <f t="shared" si="0"/>
        <v>0.99301425647604424</v>
      </c>
      <c r="G5" s="16">
        <v>2806705615</v>
      </c>
      <c r="H5" s="17">
        <v>2731911747</v>
      </c>
      <c r="I5" s="18">
        <f t="shared" si="3"/>
        <v>0.97335172324440589</v>
      </c>
      <c r="K5" s="25">
        <f t="shared" si="1"/>
        <v>0.10744450518014151</v>
      </c>
      <c r="L5" s="26">
        <f t="shared" si="2"/>
        <v>0.12981582673358591</v>
      </c>
    </row>
    <row r="6" spans="1:13">
      <c r="A6" s="1" t="s">
        <v>7</v>
      </c>
      <c r="B6" s="1" t="str">
        <f>LOWER("SERVICIOS PERSONALES INDIRECTOS")</f>
        <v>servicios personales indirectos</v>
      </c>
      <c r="C6" s="16">
        <v>4425809711.8100004</v>
      </c>
      <c r="D6" s="17">
        <v>4412778740.8100004</v>
      </c>
      <c r="E6" s="18">
        <f t="shared" si="0"/>
        <v>0.99705568656392352</v>
      </c>
      <c r="G6" s="16">
        <v>4252649131.5100002</v>
      </c>
      <c r="H6" s="17">
        <v>4134065245.3400002</v>
      </c>
      <c r="I6" s="18">
        <f t="shared" si="3"/>
        <v>0.9721152903748036</v>
      </c>
      <c r="K6" s="25">
        <f t="shared" si="1"/>
        <v>4.0718285225312151E-2</v>
      </c>
      <c r="L6" s="26">
        <f t="shared" si="2"/>
        <v>6.7418746180692629E-2</v>
      </c>
    </row>
    <row r="7" spans="1:13">
      <c r="A7" s="1" t="s">
        <v>8</v>
      </c>
      <c r="B7" s="1" t="s">
        <v>9</v>
      </c>
      <c r="C7" s="16">
        <v>770111118</v>
      </c>
      <c r="D7" s="17">
        <v>743974058</v>
      </c>
      <c r="E7" s="18">
        <f t="shared" si="0"/>
        <v>0.96606066398849211</v>
      </c>
      <c r="G7" s="16">
        <v>888863641</v>
      </c>
      <c r="H7" s="17">
        <v>873392058</v>
      </c>
      <c r="I7" s="18">
        <f t="shared" si="3"/>
        <v>0.98259397472643384</v>
      </c>
      <c r="K7" s="25">
        <f t="shared" si="1"/>
        <v>-0.13360038314358277</v>
      </c>
      <c r="L7" s="26">
        <f t="shared" si="2"/>
        <v>-0.14817858579611679</v>
      </c>
    </row>
    <row r="8" spans="1:13">
      <c r="A8" s="3" t="s">
        <v>10</v>
      </c>
      <c r="B8" s="3" t="s">
        <v>11</v>
      </c>
      <c r="C8" s="13">
        <v>1533070628.8</v>
      </c>
      <c r="D8" s="14">
        <v>1468233425</v>
      </c>
      <c r="E8" s="15">
        <f t="shared" si="0"/>
        <v>0.95770762117414587</v>
      </c>
      <c r="G8" s="13">
        <v>1168883941.1199999</v>
      </c>
      <c r="H8" s="14">
        <v>1092185778.97</v>
      </c>
      <c r="I8" s="15">
        <f t="shared" si="3"/>
        <v>0.93438342383546713</v>
      </c>
      <c r="K8" s="23">
        <f t="shared" si="1"/>
        <v>0.31156787673123826</v>
      </c>
      <c r="L8" s="24">
        <f t="shared" si="2"/>
        <v>0.34430740014270883</v>
      </c>
    </row>
    <row r="9" spans="1:13">
      <c r="A9" s="1" t="s">
        <v>12</v>
      </c>
      <c r="B9" s="1" t="s">
        <v>13</v>
      </c>
      <c r="C9" s="16">
        <v>40545441</v>
      </c>
      <c r="D9" s="17">
        <v>40545441</v>
      </c>
      <c r="E9" s="18">
        <f t="shared" si="0"/>
        <v>1</v>
      </c>
      <c r="G9" s="16">
        <v>1000000</v>
      </c>
      <c r="H9" s="17">
        <v>900000</v>
      </c>
      <c r="I9" s="18">
        <f t="shared" si="3"/>
        <v>0.9</v>
      </c>
      <c r="K9" s="25">
        <f t="shared" si="1"/>
        <v>39.545440999999997</v>
      </c>
      <c r="L9" s="26">
        <f t="shared" si="2"/>
        <v>44.050490000000003</v>
      </c>
    </row>
    <row r="10" spans="1:13">
      <c r="A10" s="1" t="s">
        <v>14</v>
      </c>
      <c r="B10" s="1" t="s">
        <v>15</v>
      </c>
      <c r="C10" s="16">
        <v>1492525187.8</v>
      </c>
      <c r="D10" s="17">
        <v>1427687984</v>
      </c>
      <c r="E10" s="18">
        <f t="shared" si="0"/>
        <v>0.95655872052948687</v>
      </c>
      <c r="G10" s="16">
        <v>1167883941.1199999</v>
      </c>
      <c r="H10" s="17">
        <v>1091285778.97</v>
      </c>
      <c r="I10" s="18">
        <f t="shared" si="3"/>
        <v>0.93441286462373796</v>
      </c>
      <c r="K10" s="25">
        <f t="shared" si="1"/>
        <v>0.27797389385170357</v>
      </c>
      <c r="L10" s="26">
        <f t="shared" si="2"/>
        <v>0.30826224579551481</v>
      </c>
    </row>
    <row r="11" spans="1:13">
      <c r="A11" s="3" t="s">
        <v>16</v>
      </c>
      <c r="B11" s="3" t="s">
        <v>17</v>
      </c>
      <c r="C11" s="13">
        <v>3074040294</v>
      </c>
      <c r="D11" s="14">
        <v>2905732142</v>
      </c>
      <c r="E11" s="15">
        <f t="shared" si="0"/>
        <v>0.94524855372634231</v>
      </c>
      <c r="G11" s="13">
        <v>3040902411</v>
      </c>
      <c r="H11" s="14">
        <v>3036031722</v>
      </c>
      <c r="I11" s="15">
        <f t="shared" si="3"/>
        <v>0.99839827513622892</v>
      </c>
      <c r="K11" s="23">
        <f t="shared" si="1"/>
        <v>1.089738456588701E-2</v>
      </c>
      <c r="L11" s="24">
        <f t="shared" si="2"/>
        <v>-4.2917726799693828E-2</v>
      </c>
    </row>
    <row r="12" spans="1:13" customFormat="1">
      <c r="A12" s="1" t="s">
        <v>82</v>
      </c>
      <c r="B12" s="1" t="s">
        <v>75</v>
      </c>
      <c r="C12" s="16">
        <v>1544997579</v>
      </c>
      <c r="D12" s="17">
        <v>1544997312</v>
      </c>
      <c r="E12" s="18">
        <f t="shared" si="0"/>
        <v>0.99999982718419522</v>
      </c>
      <c r="G12" s="16">
        <v>1645395932</v>
      </c>
      <c r="H12" s="17">
        <v>1645395932</v>
      </c>
      <c r="I12" s="18">
        <f t="shared" si="3"/>
        <v>1</v>
      </c>
      <c r="K12" s="25">
        <f t="shared" ref="K12:K18" si="4">(C12-G12)/G12</f>
        <v>-6.1017747186213417E-2</v>
      </c>
      <c r="L12" s="26">
        <f t="shared" ref="L12:L18" si="5">(D12-H12)/H12</f>
        <v>-6.101790945718711E-2</v>
      </c>
    </row>
    <row r="13" spans="1:13" s="6" customFormat="1">
      <c r="A13" s="1" t="s">
        <v>83</v>
      </c>
      <c r="B13" s="1" t="s">
        <v>76</v>
      </c>
      <c r="C13" s="16">
        <v>20000000</v>
      </c>
      <c r="D13" s="17">
        <v>17778990</v>
      </c>
      <c r="E13" s="18">
        <f t="shared" si="0"/>
        <v>0.88894949999999995</v>
      </c>
      <c r="G13" s="16">
        <v>13789080</v>
      </c>
      <c r="H13" s="17">
        <v>13789080</v>
      </c>
      <c r="I13" s="18">
        <f t="shared" si="3"/>
        <v>1</v>
      </c>
      <c r="K13" s="25">
        <f t="shared" si="4"/>
        <v>0.45042308841489065</v>
      </c>
      <c r="L13" s="26">
        <f t="shared" si="5"/>
        <v>0.2893528792348728</v>
      </c>
    </row>
    <row r="14" spans="1:13" s="6" customFormat="1">
      <c r="A14" s="1" t="s">
        <v>84</v>
      </c>
      <c r="B14" s="1" t="s">
        <v>77</v>
      </c>
      <c r="C14" s="16">
        <v>5812393</v>
      </c>
      <c r="D14" s="17">
        <v>5770905</v>
      </c>
      <c r="E14" s="18">
        <f t="shared" si="0"/>
        <v>0.99286214817201801</v>
      </c>
      <c r="G14" s="16">
        <v>13273875</v>
      </c>
      <c r="H14" s="17">
        <v>13273875</v>
      </c>
      <c r="I14" s="18">
        <f t="shared" si="3"/>
        <v>1</v>
      </c>
      <c r="K14" s="25">
        <f t="shared" si="4"/>
        <v>-0.56211784426175482</v>
      </c>
      <c r="L14" s="26">
        <f t="shared" si="5"/>
        <v>-0.56524338220753167</v>
      </c>
    </row>
    <row r="15" spans="1:13" s="6" customFormat="1">
      <c r="A15" s="1" t="s">
        <v>85</v>
      </c>
      <c r="B15" s="1" t="s">
        <v>78</v>
      </c>
      <c r="C15" s="16">
        <v>261839240</v>
      </c>
      <c r="D15" s="17">
        <v>261283294</v>
      </c>
      <c r="E15" s="18">
        <f t="shared" si="0"/>
        <v>0.9978767659117862</v>
      </c>
      <c r="G15" s="16">
        <v>207964812</v>
      </c>
      <c r="H15" s="17">
        <v>203094124</v>
      </c>
      <c r="I15" s="18">
        <f t="shared" si="3"/>
        <v>0.97657926861203803</v>
      </c>
      <c r="K15" s="25">
        <f t="shared" si="4"/>
        <v>0.25905549829266311</v>
      </c>
      <c r="L15" s="26">
        <f t="shared" si="5"/>
        <v>0.28651331143386499</v>
      </c>
    </row>
    <row r="16" spans="1:13" s="6" customFormat="1">
      <c r="A16" s="1" t="s">
        <v>86</v>
      </c>
      <c r="B16" s="1" t="s">
        <v>79</v>
      </c>
      <c r="C16" s="16">
        <v>691080000</v>
      </c>
      <c r="D16" s="17">
        <v>540799413</v>
      </c>
      <c r="E16" s="18">
        <f t="shared" si="0"/>
        <v>0.7825424162180934</v>
      </c>
      <c r="G16" s="16">
        <v>650863984</v>
      </c>
      <c r="H16" s="17">
        <v>650863984</v>
      </c>
      <c r="I16" s="18">
        <f t="shared" si="3"/>
        <v>1</v>
      </c>
      <c r="K16" s="25">
        <f t="shared" si="4"/>
        <v>6.1788663973761988E-2</v>
      </c>
      <c r="L16" s="26">
        <f t="shared" si="5"/>
        <v>-0.16910533338099101</v>
      </c>
    </row>
    <row r="17" spans="1:12" s="6" customFormat="1">
      <c r="A17" s="1" t="s">
        <v>87</v>
      </c>
      <c r="B17" s="1" t="s">
        <v>80</v>
      </c>
      <c r="C17" s="16">
        <v>408638627</v>
      </c>
      <c r="D17" s="17">
        <v>394936000</v>
      </c>
      <c r="E17" s="18">
        <f t="shared" si="0"/>
        <v>0.96646761687558236</v>
      </c>
      <c r="G17" s="16">
        <v>378618468</v>
      </c>
      <c r="H17" s="17">
        <v>378618467</v>
      </c>
      <c r="I17" s="18">
        <f t="shared" si="3"/>
        <v>0.99999999735881873</v>
      </c>
      <c r="K17" s="25">
        <f t="shared" si="4"/>
        <v>7.928868118498647E-2</v>
      </c>
      <c r="L17" s="26">
        <f t="shared" si="5"/>
        <v>4.3097562380653764E-2</v>
      </c>
    </row>
    <row r="18" spans="1:12" s="6" customFormat="1">
      <c r="A18" s="1" t="s">
        <v>88</v>
      </c>
      <c r="B18" s="1" t="s">
        <v>81</v>
      </c>
      <c r="C18" s="16">
        <v>141672455</v>
      </c>
      <c r="D18" s="17">
        <v>140166228</v>
      </c>
      <c r="E18" s="18">
        <f t="shared" si="0"/>
        <v>0.98936824381281452</v>
      </c>
      <c r="G18" s="16">
        <v>130996260</v>
      </c>
      <c r="H18" s="17">
        <v>130996260</v>
      </c>
      <c r="I18" s="18">
        <f t="shared" si="3"/>
        <v>1</v>
      </c>
      <c r="K18" s="25">
        <f t="shared" si="4"/>
        <v>8.1499998549576916E-2</v>
      </c>
      <c r="L18" s="26">
        <f t="shared" si="5"/>
        <v>7.0001754248556411E-2</v>
      </c>
    </row>
    <row r="19" spans="1:12">
      <c r="A19" s="3" t="s">
        <v>18</v>
      </c>
      <c r="B19" s="3" t="s">
        <v>19</v>
      </c>
      <c r="C19" s="13">
        <v>0</v>
      </c>
      <c r="D19" s="14">
        <v>0</v>
      </c>
      <c r="E19" s="15">
        <f t="shared" si="0"/>
        <v>0</v>
      </c>
      <c r="G19" s="13">
        <v>0</v>
      </c>
      <c r="H19" s="14">
        <v>0</v>
      </c>
      <c r="I19" s="15">
        <f t="shared" si="3"/>
        <v>0</v>
      </c>
      <c r="K19" s="23">
        <v>0</v>
      </c>
      <c r="L19" s="24">
        <v>0</v>
      </c>
    </row>
    <row r="20" spans="1:12">
      <c r="A20" s="1" t="s">
        <v>20</v>
      </c>
      <c r="B20" s="1" t="s">
        <v>21</v>
      </c>
      <c r="C20" s="16">
        <v>0</v>
      </c>
      <c r="D20" s="17">
        <v>0</v>
      </c>
      <c r="E20" s="18">
        <f t="shared" si="0"/>
        <v>0</v>
      </c>
      <c r="G20" s="16">
        <v>0</v>
      </c>
      <c r="H20" s="17">
        <v>0</v>
      </c>
      <c r="I20" s="18">
        <f t="shared" si="3"/>
        <v>0</v>
      </c>
      <c r="K20" s="25">
        <v>0</v>
      </c>
      <c r="L20" s="26">
        <v>0</v>
      </c>
    </row>
    <row r="21" spans="1:12">
      <c r="A21" s="2" t="s">
        <v>22</v>
      </c>
      <c r="B21" s="2" t="s">
        <v>23</v>
      </c>
      <c r="C21" s="10">
        <v>1476512004</v>
      </c>
      <c r="D21" s="11">
        <v>1390493763.3099999</v>
      </c>
      <c r="E21" s="12">
        <f t="shared" si="0"/>
        <v>0.94174226795517468</v>
      </c>
      <c r="G21" s="10">
        <v>1477833616.3599999</v>
      </c>
      <c r="H21" s="11">
        <v>1477833616.23</v>
      </c>
      <c r="I21" s="12">
        <f t="shared" si="3"/>
        <v>0.99999999991203348</v>
      </c>
      <c r="K21" s="21">
        <f t="shared" ref="K21:K30" si="6">(C21-G21)/G21</f>
        <v>-8.9429036216885638E-4</v>
      </c>
      <c r="L21" s="22">
        <f t="shared" ref="L21:L30" si="7">(D21-H21)/H21</f>
        <v>-5.9099922995936978E-2</v>
      </c>
    </row>
    <row r="22" spans="1:12">
      <c r="A22" s="1" t="s">
        <v>24</v>
      </c>
      <c r="B22" s="1" t="s">
        <v>25</v>
      </c>
      <c r="C22" s="16">
        <v>1476512004</v>
      </c>
      <c r="D22" s="17">
        <v>1390493763.3099999</v>
      </c>
      <c r="E22" s="18">
        <f t="shared" si="0"/>
        <v>0.94174226795517468</v>
      </c>
      <c r="G22" s="16">
        <v>1477833616.3599999</v>
      </c>
      <c r="H22" s="17">
        <v>1477833616.23</v>
      </c>
      <c r="I22" s="18">
        <f t="shared" si="3"/>
        <v>0.99999999991203348</v>
      </c>
      <c r="K22" s="25">
        <f t="shared" si="6"/>
        <v>-8.9429036216885638E-4</v>
      </c>
      <c r="L22" s="26">
        <f t="shared" si="7"/>
        <v>-5.9099922995936978E-2</v>
      </c>
    </row>
    <row r="23" spans="1:12">
      <c r="A23" s="1" t="s">
        <v>26</v>
      </c>
      <c r="B23" s="1" t="s">
        <v>27</v>
      </c>
      <c r="C23" s="16">
        <v>740000000</v>
      </c>
      <c r="D23" s="17">
        <v>699639375.27999997</v>
      </c>
      <c r="E23" s="18">
        <f t="shared" si="0"/>
        <v>0.94545861524324315</v>
      </c>
      <c r="G23" s="16">
        <v>740000000</v>
      </c>
      <c r="H23" s="17">
        <v>739999999.87</v>
      </c>
      <c r="I23" s="18">
        <f t="shared" si="3"/>
        <v>0.9999999998243243</v>
      </c>
      <c r="K23" s="25">
        <f t="shared" si="6"/>
        <v>0</v>
      </c>
      <c r="L23" s="26">
        <f t="shared" si="7"/>
        <v>-5.4541384590662718E-2</v>
      </c>
    </row>
    <row r="24" spans="1:12">
      <c r="A24" s="1" t="s">
        <v>28</v>
      </c>
      <c r="B24" s="1" t="s">
        <v>29</v>
      </c>
      <c r="C24" s="16">
        <v>736512004</v>
      </c>
      <c r="D24" s="17">
        <v>690854388.02999997</v>
      </c>
      <c r="E24" s="18">
        <f t="shared" si="0"/>
        <v>0.93800832067633211</v>
      </c>
      <c r="G24" s="16">
        <v>737833616.36000001</v>
      </c>
      <c r="H24" s="17">
        <v>737833616.36000001</v>
      </c>
      <c r="I24" s="18">
        <f t="shared" si="3"/>
        <v>1</v>
      </c>
      <c r="K24" s="25">
        <f t="shared" si="6"/>
        <v>-1.7912064870668348E-3</v>
      </c>
      <c r="L24" s="26">
        <f t="shared" si="7"/>
        <v>-6.3671845912586039E-2</v>
      </c>
    </row>
    <row r="25" spans="1:12">
      <c r="A25" s="2" t="s">
        <v>30</v>
      </c>
      <c r="B25" s="2" t="s">
        <v>31</v>
      </c>
      <c r="C25" s="10">
        <v>177959971860.53</v>
      </c>
      <c r="D25" s="11">
        <v>154132922179.67999</v>
      </c>
      <c r="E25" s="12">
        <f t="shared" si="0"/>
        <v>0.86611006153943637</v>
      </c>
      <c r="G25" s="10">
        <v>150090250840.14001</v>
      </c>
      <c r="H25" s="11">
        <v>128074021049.42</v>
      </c>
      <c r="I25" s="12">
        <f t="shared" si="3"/>
        <v>0.85331339199259959</v>
      </c>
      <c r="K25" s="21">
        <f t="shared" si="6"/>
        <v>0.18568641776789227</v>
      </c>
      <c r="L25" s="22">
        <f t="shared" si="7"/>
        <v>0.20346750197063487</v>
      </c>
    </row>
    <row r="26" spans="1:12">
      <c r="A26" s="1" t="s">
        <v>32</v>
      </c>
      <c r="B26" s="1" t="s">
        <v>33</v>
      </c>
      <c r="C26" s="16">
        <v>83130242581.220001</v>
      </c>
      <c r="D26" s="17">
        <v>80696134156.169998</v>
      </c>
      <c r="E26" s="18">
        <f t="shared" si="0"/>
        <v>0.97071933932260779</v>
      </c>
      <c r="G26" s="16">
        <v>72966080055.25</v>
      </c>
      <c r="H26" s="17">
        <v>68115433952.279999</v>
      </c>
      <c r="I26" s="18">
        <f t="shared" si="3"/>
        <v>0.93352190361196485</v>
      </c>
      <c r="K26" s="25">
        <f t="shared" si="6"/>
        <v>0.13929982970544239</v>
      </c>
      <c r="L26" s="26">
        <f t="shared" si="7"/>
        <v>0.18469676362487433</v>
      </c>
    </row>
    <row r="27" spans="1:12">
      <c r="A27" s="1" t="s">
        <v>34</v>
      </c>
      <c r="B27" s="1" t="s">
        <v>35</v>
      </c>
      <c r="C27" s="16">
        <v>48799638884.760002</v>
      </c>
      <c r="D27" s="17">
        <v>44816181279.690002</v>
      </c>
      <c r="E27" s="18">
        <f t="shared" si="0"/>
        <v>0.91837116634250293</v>
      </c>
      <c r="G27" s="16">
        <v>44465071110.400002</v>
      </c>
      <c r="H27" s="17">
        <v>44319919263.779999</v>
      </c>
      <c r="I27" s="18">
        <f t="shared" si="3"/>
        <v>0.99673559845975257</v>
      </c>
      <c r="K27" s="25">
        <f t="shared" si="6"/>
        <v>9.748253328096404E-2</v>
      </c>
      <c r="L27" s="26">
        <f t="shared" si="7"/>
        <v>1.1197268049077173E-2</v>
      </c>
    </row>
    <row r="28" spans="1:12">
      <c r="A28" s="1" t="s">
        <v>36</v>
      </c>
      <c r="B28" s="1" t="s">
        <v>37</v>
      </c>
      <c r="C28" s="16">
        <v>5893389770.0799999</v>
      </c>
      <c r="D28" s="17">
        <v>5428341837.9399996</v>
      </c>
      <c r="E28" s="18">
        <f t="shared" si="0"/>
        <v>0.92108990745852404</v>
      </c>
      <c r="G28" s="16">
        <v>3523082368.8400002</v>
      </c>
      <c r="H28" s="17">
        <v>1429395266.7</v>
      </c>
      <c r="I28" s="18">
        <f t="shared" si="3"/>
        <v>0.4057229201741992</v>
      </c>
      <c r="K28" s="25">
        <f t="shared" si="6"/>
        <v>0.67279363724341201</v>
      </c>
      <c r="L28" s="26">
        <f t="shared" si="7"/>
        <v>2.7976492327921596</v>
      </c>
    </row>
    <row r="29" spans="1:12">
      <c r="A29" s="1" t="s">
        <v>38</v>
      </c>
      <c r="B29" s="1" t="s">
        <v>39</v>
      </c>
      <c r="C29" s="16">
        <v>13846161115.379999</v>
      </c>
      <c r="D29" s="17">
        <v>10857708517.85</v>
      </c>
      <c r="E29" s="18">
        <f t="shared" si="0"/>
        <v>0.78416742571264075</v>
      </c>
      <c r="G29" s="16">
        <v>9263162534.2000008</v>
      </c>
      <c r="H29" s="17">
        <v>3896769746.0100002</v>
      </c>
      <c r="I29" s="18">
        <f t="shared" si="3"/>
        <v>0.42067379597658533</v>
      </c>
      <c r="K29" s="25">
        <f t="shared" si="6"/>
        <v>0.49475528085136877</v>
      </c>
      <c r="L29" s="26">
        <f t="shared" si="7"/>
        <v>1.7863356640374966</v>
      </c>
    </row>
    <row r="30" spans="1:12">
      <c r="A30" s="1" t="s">
        <v>40</v>
      </c>
      <c r="B30" s="1" t="s">
        <v>41</v>
      </c>
      <c r="C30" s="16">
        <v>2603515806.0599999</v>
      </c>
      <c r="D30" s="17">
        <v>1728170978</v>
      </c>
      <c r="E30" s="18">
        <f t="shared" si="0"/>
        <v>0.66378355528991673</v>
      </c>
      <c r="G30" s="16">
        <v>921950712</v>
      </c>
      <c r="H30" s="17">
        <v>916529968</v>
      </c>
      <c r="I30" s="18">
        <f t="shared" si="3"/>
        <v>0.99412035380043184</v>
      </c>
      <c r="K30" s="25">
        <f t="shared" si="6"/>
        <v>1.8239208150424422</v>
      </c>
      <c r="L30" s="26">
        <f t="shared" si="7"/>
        <v>0.88555861601679786</v>
      </c>
    </row>
    <row r="31" spans="1:12">
      <c r="A31" s="1" t="s">
        <v>42</v>
      </c>
      <c r="B31" s="1" t="s">
        <v>43</v>
      </c>
      <c r="C31" s="16">
        <v>1382636250.77</v>
      </c>
      <c r="D31" s="17">
        <v>1085797659.6600001</v>
      </c>
      <c r="E31" s="18">
        <f t="shared" si="0"/>
        <v>0.78530970025942226</v>
      </c>
      <c r="G31" s="16">
        <v>0</v>
      </c>
      <c r="H31" s="17">
        <v>0</v>
      </c>
      <c r="I31" s="18">
        <f t="shared" si="3"/>
        <v>0</v>
      </c>
      <c r="K31" s="25">
        <v>0</v>
      </c>
      <c r="L31" s="26">
        <v>0</v>
      </c>
    </row>
    <row r="32" spans="1:12">
      <c r="A32" s="1" t="s">
        <v>44</v>
      </c>
      <c r="B32" s="1" t="s">
        <v>45</v>
      </c>
      <c r="C32" s="16">
        <v>47567130</v>
      </c>
      <c r="D32" s="17">
        <v>43453750</v>
      </c>
      <c r="E32" s="18">
        <f t="shared" si="0"/>
        <v>0.91352473861677175</v>
      </c>
      <c r="G32" s="16">
        <v>5324269063.9499998</v>
      </c>
      <c r="H32" s="17">
        <v>1125890800</v>
      </c>
      <c r="I32" s="18">
        <f t="shared" si="3"/>
        <v>0.21146391861058908</v>
      </c>
      <c r="K32" s="25">
        <f t="shared" ref="K32:L34" si="8">(C32-G32)/G32</f>
        <v>-0.99106597930557805</v>
      </c>
      <c r="L32" s="26">
        <f t="shared" si="8"/>
        <v>-0.96140500481929514</v>
      </c>
    </row>
    <row r="33" spans="1:13">
      <c r="A33" s="1" t="s">
        <v>46</v>
      </c>
      <c r="B33" s="1" t="s">
        <v>47</v>
      </c>
      <c r="C33" s="16">
        <v>12500000</v>
      </c>
      <c r="D33" s="17">
        <v>0</v>
      </c>
      <c r="E33" s="18">
        <f t="shared" si="0"/>
        <v>0</v>
      </c>
      <c r="G33" s="16">
        <v>28500000</v>
      </c>
      <c r="H33" s="17">
        <v>27222000</v>
      </c>
      <c r="I33" s="18">
        <f t="shared" si="3"/>
        <v>0.95515789473684209</v>
      </c>
      <c r="K33" s="25">
        <f t="shared" si="8"/>
        <v>-0.56140350877192979</v>
      </c>
      <c r="L33" s="26">
        <f t="shared" si="8"/>
        <v>-1</v>
      </c>
    </row>
    <row r="34" spans="1:13">
      <c r="A34" s="1" t="s">
        <v>48</v>
      </c>
      <c r="B34" s="1" t="s">
        <v>49</v>
      </c>
      <c r="C34" s="16">
        <v>758737571.50999999</v>
      </c>
      <c r="D34" s="17">
        <v>707117684</v>
      </c>
      <c r="E34" s="18">
        <f t="shared" si="0"/>
        <v>0.93196608491751798</v>
      </c>
      <c r="G34" s="16">
        <v>2813947643.2199998</v>
      </c>
      <c r="H34" s="17">
        <v>1529724270</v>
      </c>
      <c r="I34" s="18">
        <f t="shared" si="3"/>
        <v>0.54362215078370713</v>
      </c>
      <c r="K34" s="25">
        <f t="shared" si="8"/>
        <v>-0.73036542689835671</v>
      </c>
      <c r="L34" s="26">
        <f t="shared" si="8"/>
        <v>-0.53774827407294779</v>
      </c>
    </row>
    <row r="35" spans="1:13">
      <c r="A35" s="1" t="s">
        <v>50</v>
      </c>
      <c r="B35" s="1" t="s">
        <v>51</v>
      </c>
      <c r="C35" s="16">
        <v>79296448</v>
      </c>
      <c r="D35" s="17">
        <v>78229548</v>
      </c>
      <c r="E35" s="18">
        <f t="shared" si="0"/>
        <v>0.98654542508637966</v>
      </c>
      <c r="G35" s="16">
        <v>122340383.5</v>
      </c>
      <c r="H35" s="17">
        <v>0</v>
      </c>
      <c r="I35" s="18">
        <f t="shared" si="3"/>
        <v>0</v>
      </c>
      <c r="K35" s="25">
        <f t="shared" ref="K35:K44" si="9">(C35-G35)/G35</f>
        <v>-0.35183750670521641</v>
      </c>
      <c r="L35" s="26">
        <v>0</v>
      </c>
      <c r="M35" s="9"/>
    </row>
    <row r="36" spans="1:13">
      <c r="A36" s="1" t="s">
        <v>52</v>
      </c>
      <c r="B36" s="1" t="s">
        <v>53</v>
      </c>
      <c r="C36" s="16">
        <v>59967000</v>
      </c>
      <c r="D36" s="17">
        <v>59966813</v>
      </c>
      <c r="E36" s="18">
        <f t="shared" si="0"/>
        <v>0.99999688161822331</v>
      </c>
      <c r="G36" s="16">
        <v>31000000</v>
      </c>
      <c r="H36" s="17">
        <v>0</v>
      </c>
      <c r="I36" s="18">
        <f t="shared" si="3"/>
        <v>0</v>
      </c>
      <c r="K36" s="25">
        <f t="shared" si="9"/>
        <v>0.93441935483870964</v>
      </c>
      <c r="L36" s="26">
        <v>0</v>
      </c>
    </row>
    <row r="37" spans="1:13">
      <c r="A37" s="1" t="s">
        <v>54</v>
      </c>
      <c r="B37" s="1" t="s">
        <v>55</v>
      </c>
      <c r="C37" s="16">
        <v>467975826.11000001</v>
      </c>
      <c r="D37" s="17">
        <v>465716510</v>
      </c>
      <c r="E37" s="18">
        <f t="shared" si="0"/>
        <v>0.9951721520985809</v>
      </c>
      <c r="G37" s="16">
        <v>259000000</v>
      </c>
      <c r="H37" s="17">
        <v>259000000</v>
      </c>
      <c r="I37" s="18">
        <f t="shared" si="3"/>
        <v>1</v>
      </c>
      <c r="K37" s="25">
        <f t="shared" si="9"/>
        <v>0.80685647146718154</v>
      </c>
      <c r="L37" s="26">
        <f t="shared" ref="L37:L44" si="10">(D37-H37)/H37</f>
        <v>0.7981332432432432</v>
      </c>
    </row>
    <row r="38" spans="1:13">
      <c r="A38" s="1" t="s">
        <v>56</v>
      </c>
      <c r="B38" s="1" t="s">
        <v>57</v>
      </c>
      <c r="C38" s="16">
        <v>519664000</v>
      </c>
      <c r="D38" s="17">
        <v>519653950</v>
      </c>
      <c r="E38" s="18">
        <f t="shared" si="0"/>
        <v>0.99998066058068291</v>
      </c>
      <c r="G38" s="16">
        <v>84000000</v>
      </c>
      <c r="H38" s="17">
        <v>84000000</v>
      </c>
      <c r="I38" s="18">
        <f t="shared" si="3"/>
        <v>1</v>
      </c>
      <c r="K38" s="25">
        <f t="shared" si="9"/>
        <v>5.1864761904761902</v>
      </c>
      <c r="L38" s="26">
        <f t="shared" si="10"/>
        <v>5.1863565476190479</v>
      </c>
    </row>
    <row r="39" spans="1:13">
      <c r="A39" s="1" t="s">
        <v>58</v>
      </c>
      <c r="B39" s="1" t="s">
        <v>59</v>
      </c>
      <c r="C39" s="16">
        <v>3780468357.96</v>
      </c>
      <c r="D39" s="17">
        <v>1570657770</v>
      </c>
      <c r="E39" s="18">
        <f t="shared" si="0"/>
        <v>0.41546645052401698</v>
      </c>
      <c r="G39" s="16">
        <v>2428099293.3600001</v>
      </c>
      <c r="H39" s="17">
        <v>2016661671.23</v>
      </c>
      <c r="I39" s="18">
        <f t="shared" si="3"/>
        <v>0.83055156629914695</v>
      </c>
      <c r="K39" s="25">
        <f t="shared" si="9"/>
        <v>0.55696612914399957</v>
      </c>
      <c r="L39" s="26">
        <f t="shared" si="10"/>
        <v>-0.22115950711651788</v>
      </c>
    </row>
    <row r="40" spans="1:13">
      <c r="A40" s="1" t="s">
        <v>60</v>
      </c>
      <c r="B40" s="1" t="s">
        <v>61</v>
      </c>
      <c r="C40" s="16">
        <v>1998865917.5899999</v>
      </c>
      <c r="D40" s="17">
        <v>1906193595</v>
      </c>
      <c r="E40" s="18">
        <f t="shared" si="0"/>
        <v>0.95363754928507993</v>
      </c>
      <c r="G40" s="16">
        <v>1368587042.6900001</v>
      </c>
      <c r="H40" s="17">
        <v>1368587042.6900001</v>
      </c>
      <c r="I40" s="18">
        <f t="shared" si="3"/>
        <v>1</v>
      </c>
      <c r="K40" s="25">
        <f t="shared" si="9"/>
        <v>0.46053254578617614</v>
      </c>
      <c r="L40" s="26">
        <f t="shared" si="10"/>
        <v>0.39281867761462774</v>
      </c>
    </row>
    <row r="41" spans="1:13">
      <c r="A41" s="1" t="s">
        <v>62</v>
      </c>
      <c r="B41" s="1" t="s">
        <v>63</v>
      </c>
      <c r="C41" s="16">
        <v>94723215</v>
      </c>
      <c r="D41" s="17">
        <v>85400000</v>
      </c>
      <c r="E41" s="18">
        <f t="shared" si="0"/>
        <v>0.90157412836969264</v>
      </c>
      <c r="G41" s="16">
        <v>186600000</v>
      </c>
      <c r="H41" s="17">
        <v>185164000</v>
      </c>
      <c r="I41" s="18">
        <f t="shared" si="3"/>
        <v>0.99230439442658092</v>
      </c>
      <c r="K41" s="25">
        <f t="shared" si="9"/>
        <v>-0.49237290996784566</v>
      </c>
      <c r="L41" s="26">
        <f t="shared" si="10"/>
        <v>-0.53878723725994249</v>
      </c>
    </row>
    <row r="42" spans="1:13">
      <c r="A42" s="1" t="s">
        <v>64</v>
      </c>
      <c r="B42" s="1" t="s">
        <v>65</v>
      </c>
      <c r="C42" s="16">
        <v>2629438848.1999998</v>
      </c>
      <c r="D42" s="17">
        <v>2051542303.05</v>
      </c>
      <c r="E42" s="18">
        <f t="shared" si="0"/>
        <v>0.78022057993643668</v>
      </c>
      <c r="G42" s="16">
        <v>5470717912.7299995</v>
      </c>
      <c r="H42" s="17">
        <v>2096578765.73</v>
      </c>
      <c r="I42" s="18">
        <f t="shared" si="3"/>
        <v>0.38323649641144897</v>
      </c>
      <c r="K42" s="25">
        <f t="shared" si="9"/>
        <v>-0.51936128125314796</v>
      </c>
      <c r="L42" s="26">
        <f t="shared" si="10"/>
        <v>-2.1480930464503195E-2</v>
      </c>
    </row>
    <row r="43" spans="1:13" ht="15.75" thickBot="1">
      <c r="A43" s="1" t="s">
        <v>66</v>
      </c>
      <c r="B43" s="1" t="s">
        <v>67</v>
      </c>
      <c r="C43" s="16">
        <v>11855183137.889999</v>
      </c>
      <c r="D43" s="17">
        <v>2032655827.3199999</v>
      </c>
      <c r="E43" s="18">
        <f t="shared" si="0"/>
        <v>0.17145714272633114</v>
      </c>
      <c r="G43" s="16">
        <v>833842720</v>
      </c>
      <c r="H43" s="17">
        <v>703144303</v>
      </c>
      <c r="I43" s="18">
        <f t="shared" si="3"/>
        <v>0.84325771051883747</v>
      </c>
      <c r="K43" s="25">
        <f t="shared" si="9"/>
        <v>13.217529101759142</v>
      </c>
      <c r="L43" s="26">
        <f t="shared" si="10"/>
        <v>1.8908089259168752</v>
      </c>
    </row>
    <row r="44" spans="1:13" ht="15.75" thickBot="1">
      <c r="A44" s="7" t="s">
        <v>68</v>
      </c>
      <c r="B44" s="8"/>
      <c r="C44" s="19">
        <v>192347786328.13</v>
      </c>
      <c r="D44" s="4">
        <v>168140691437.79999</v>
      </c>
      <c r="E44" s="20">
        <f t="shared" si="0"/>
        <v>0.87414934503569153</v>
      </c>
      <c r="G44" s="19">
        <v>163726089196.13</v>
      </c>
      <c r="H44" s="4">
        <v>141419441216.95999</v>
      </c>
      <c r="I44" s="20">
        <f t="shared" si="3"/>
        <v>0.86375630121813674</v>
      </c>
      <c r="K44" s="27">
        <f t="shared" si="9"/>
        <v>0.17481451656561361</v>
      </c>
      <c r="L44" s="28">
        <f t="shared" si="10"/>
        <v>0.1889503309509287</v>
      </c>
    </row>
  </sheetData>
  <mergeCells count="3">
    <mergeCell ref="C1:E1"/>
    <mergeCell ref="G1:I1"/>
    <mergeCell ref="K1:L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B0564B2D3CCFA46A43E7ACA84BCEA71" ma:contentTypeVersion="0" ma:contentTypeDescription="Crear nuevo documento." ma:contentTypeScope="" ma:versionID="adcf52fa03d793248f001efbe242c0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5419AE-6215-4745-856C-CF657C1794AD}"/>
</file>

<file path=customXml/itemProps2.xml><?xml version="1.0" encoding="utf-8"?>
<ds:datastoreItem xmlns:ds="http://schemas.openxmlformats.org/officeDocument/2006/customXml" ds:itemID="{9A37D6CE-E9BB-41AC-ACE0-B6D1EDB0CAC9}"/>
</file>

<file path=customXml/itemProps3.xml><?xml version="1.0" encoding="utf-8"?>
<ds:datastoreItem xmlns:ds="http://schemas.openxmlformats.org/officeDocument/2006/customXml" ds:itemID="{EFA8B570-B452-41DF-8618-FBAC69CA2B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COMPARATIVO GASTOS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Comparativo Gastos 2016-2017</dc:title>
  <dc:creator>Apache POI</dc:creator>
  <cp:lastModifiedBy>Gustavo Gamarra Bustamante</cp:lastModifiedBy>
  <dcterms:created xsi:type="dcterms:W3CDTF">2018-02-19T21:24:23Z</dcterms:created>
  <dcterms:modified xsi:type="dcterms:W3CDTF">2018-03-06T21:43:50Z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0x0101009B0564B2D3CCFA46A43E7ACA84BCEA71</vt:lpwstr>
  </property>
</Properties>
</file>